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F1F93C8-CB82-4219-9DA9-C80B94FF4693}" xr6:coauthVersionLast="46" xr6:coauthVersionMax="46" xr10:uidLastSave="{00000000-0000-0000-0000-000000000000}"/>
  <bookViews>
    <workbookView xWindow="5430" yWindow="825" windowWidth="16830" windowHeight="14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G42" i="1"/>
  <c r="G41" i="1"/>
  <c r="G40" i="1"/>
  <c r="G39" i="1"/>
  <c r="G38" i="1"/>
  <c r="G37" i="1"/>
  <c r="G36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G5" i="1"/>
  <c r="F5" i="1"/>
  <c r="E5" i="1"/>
  <c r="C5" i="1"/>
  <c r="B5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5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B42" i="1"/>
  <c r="B41" i="1"/>
  <c r="B40" i="1"/>
  <c r="B39" i="1"/>
  <c r="B38" i="1"/>
  <c r="B37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3" i="1"/>
  <c r="B12" i="1"/>
  <c r="B11" i="1"/>
  <c r="B10" i="1"/>
  <c r="B9" i="1"/>
  <c r="B14" i="1"/>
  <c r="B8" i="1"/>
  <c r="B7" i="1"/>
  <c r="B2" i="1"/>
</calcChain>
</file>

<file path=xl/sharedStrings.xml><?xml version="1.0" encoding="utf-8"?>
<sst xmlns="http://schemas.openxmlformats.org/spreadsheetml/2006/main" count="49" uniqueCount="49">
  <si>
    <t>ТАРИФЫ НА ПЕРЕВОЗКУ АВТОМОБИЛЕЙ С ВЛАДИВОСТОКА ( 2021  ГОД )</t>
  </si>
  <si>
    <t>  </t>
  </si>
  <si>
    <t>Направление</t>
  </si>
  <si>
    <t>МИНИ длина до 4.2 м</t>
  </si>
  <si>
    <t>СЕДАН длина до 4,9 м высота до 1.6</t>
  </si>
  <si>
    <t>КРОССОВЕР длина до 4.9 м высота до 1.7</t>
  </si>
  <si>
    <t>ДЖИП длина до 4,9 м высота до 1,9</t>
  </si>
  <si>
    <t>МИКРОАВТОБУС длина до 4,9 м высота до 1,9</t>
  </si>
  <si>
    <t>ГРУЗОВИК длина до 4,9 м высота до 1,9</t>
  </si>
  <si>
    <t>Расстояние от Владивостока, км</t>
  </si>
  <si>
    <t>Время в пути , ДО, в сутках</t>
  </si>
  <si>
    <t>Хабаровск</t>
  </si>
  <si>
    <t>Благовещенск</t>
  </si>
  <si>
    <t>Белогорск</t>
  </si>
  <si>
    <t>Чита</t>
  </si>
  <si>
    <t>Улан-Удэ</t>
  </si>
  <si>
    <t>Нерюнгри</t>
  </si>
  <si>
    <t>Якутск</t>
  </si>
  <si>
    <t>Иркутск</t>
  </si>
  <si>
    <t>Братск</t>
  </si>
  <si>
    <t>Красноярск</t>
  </si>
  <si>
    <t>Ачинск</t>
  </si>
  <si>
    <t>Кемерово</t>
  </si>
  <si>
    <t>Новосибирск</t>
  </si>
  <si>
    <t>Томск</t>
  </si>
  <si>
    <t>Омск</t>
  </si>
  <si>
    <t>Уфа</t>
  </si>
  <si>
    <t>Челябинск</t>
  </si>
  <si>
    <t>Екатеринбург</t>
  </si>
  <si>
    <t>Курган</t>
  </si>
  <si>
    <t>Тюмень</t>
  </si>
  <si>
    <t>Пермь</t>
  </si>
  <si>
    <t>Тольятти</t>
  </si>
  <si>
    <t>Самара</t>
  </si>
  <si>
    <t>Казань</t>
  </si>
  <si>
    <t>Н-Челны</t>
  </si>
  <si>
    <t>Пенза</t>
  </si>
  <si>
    <t>Чебоксары</t>
  </si>
  <si>
    <t>Москва</t>
  </si>
  <si>
    <t>Нижний -Н</t>
  </si>
  <si>
    <t>С-Петербург</t>
  </si>
  <si>
    <t>Воронеж</t>
  </si>
  <si>
    <t>Саратов</t>
  </si>
  <si>
    <t>Волгоград</t>
  </si>
  <si>
    <t>Ростов</t>
  </si>
  <si>
    <t>Краснодар</t>
  </si>
  <si>
    <t>Сахалин</t>
  </si>
  <si>
    <t>Камчатка</t>
  </si>
  <si>
    <t>Магадан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</si>
</sst>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0"/>
      <color rgb="FF333333"/>
      <name val="Arial"/>
      <family val="2"/>
      <charset val="204"/>
    </font>
    <font>
      <sz val="14"/>
      <color rgb="FF333333"/>
      <name val="Arial"/>
      <family val="2"/>
      <charset val="204"/>
    </font>
    <font>
      <sz val="11"/>
      <color rgb="FF6A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6A0000"/>
      </left>
      <right style="medium">
        <color rgb="FF6A0000"/>
      </right>
      <top style="medium">
        <color rgb="FF6A0000"/>
      </top>
      <bottom style="medium">
        <color rgb="FF6A0000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tabSelected="1" workbookViewId="0">
      <selection activeCell="L7" sqref="L7"/>
    </sheetView>
  </sheetViews>
  <sheetFormatPr defaultRowHeight="15" x14ac:dyDescent="0.25"/>
  <cols>
    <col min="1" max="1" width="21.28515625" customWidth="1"/>
  </cols>
  <sheetData>
    <row r="1" spans="1:12" ht="66.75" customHeight="1" thickBot="1" x14ac:dyDescent="0.3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12" ht="18.75" hidden="1" thickBot="1" x14ac:dyDescent="0.3">
      <c r="A2" s="1" t="s">
        <v>1</v>
      </c>
      <c r="B2">
        <f ca="1">A:I+L7</f>
        <v>0</v>
      </c>
    </row>
    <row r="3" spans="1:12" ht="100.5" thickBo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</row>
    <row r="4" spans="1:12" ht="15.75" hidden="1" thickBot="1" x14ac:dyDescent="0.3">
      <c r="A4" s="2"/>
      <c r="B4" s="2"/>
      <c r="C4" s="2"/>
      <c r="D4" s="2"/>
      <c r="E4" s="2"/>
      <c r="F4" s="2"/>
      <c r="G4" s="2"/>
      <c r="H4" s="2"/>
      <c r="I4" s="2"/>
    </row>
    <row r="5" spans="1:12" ht="15.75" thickBot="1" x14ac:dyDescent="0.3">
      <c r="A5" s="2" t="s">
        <v>11</v>
      </c>
      <c r="B5" s="2">
        <f>10000+2000</f>
        <v>12000</v>
      </c>
      <c r="C5" s="2">
        <f>11000+2000</f>
        <v>13000</v>
      </c>
      <c r="D5" s="2">
        <f>13000+L7</f>
        <v>13000</v>
      </c>
      <c r="E5" s="2">
        <f>14000+2000</f>
        <v>16000</v>
      </c>
      <c r="F5" s="2">
        <f>14000+2000</f>
        <v>16000</v>
      </c>
      <c r="G5" s="2">
        <f>14000+2000</f>
        <v>16000</v>
      </c>
      <c r="H5" s="2">
        <v>761</v>
      </c>
      <c r="I5" s="2">
        <v>2</v>
      </c>
    </row>
    <row r="6" spans="1:12" ht="15.75" thickBot="1" x14ac:dyDescent="0.3">
      <c r="A6" s="2" t="s">
        <v>12</v>
      </c>
      <c r="B6" s="2">
        <v>20000</v>
      </c>
      <c r="C6" s="2">
        <v>21000</v>
      </c>
      <c r="D6" s="2">
        <v>23000</v>
      </c>
      <c r="E6" s="2">
        <v>24000</v>
      </c>
      <c r="F6" s="2">
        <v>24000</v>
      </c>
      <c r="G6" s="2">
        <v>24000</v>
      </c>
      <c r="H6" s="2">
        <v>1460</v>
      </c>
      <c r="I6" s="2">
        <v>4</v>
      </c>
    </row>
    <row r="7" spans="1:12" ht="15.75" thickBot="1" x14ac:dyDescent="0.3">
      <c r="A7" s="2" t="s">
        <v>13</v>
      </c>
      <c r="B7" s="2">
        <f>17000+L7</f>
        <v>17000</v>
      </c>
      <c r="C7" s="2">
        <f>18000+L7</f>
        <v>18000</v>
      </c>
      <c r="D7" s="2">
        <f>19000+L7</f>
        <v>19000</v>
      </c>
      <c r="E7" s="2">
        <f>20000+L7</f>
        <v>20000</v>
      </c>
      <c r="F7" s="2">
        <f>20000+L7</f>
        <v>20000</v>
      </c>
      <c r="G7" s="2">
        <f>20000+L7</f>
        <v>20000</v>
      </c>
      <c r="H7" s="2">
        <v>1432</v>
      </c>
      <c r="I7" s="2">
        <v>4</v>
      </c>
      <c r="L7" s="3"/>
    </row>
    <row r="8" spans="1:12" ht="15.75" thickBot="1" x14ac:dyDescent="0.3">
      <c r="A8" s="2" t="s">
        <v>14</v>
      </c>
      <c r="B8" s="2">
        <f>32000+L7</f>
        <v>32000</v>
      </c>
      <c r="C8" s="2">
        <f>33000+L7</f>
        <v>33000</v>
      </c>
      <c r="D8" s="2">
        <f>35000+L7</f>
        <v>35000</v>
      </c>
      <c r="E8" s="2">
        <f>39000+L7</f>
        <v>39000</v>
      </c>
      <c r="F8" s="2">
        <f>39000+L7</f>
        <v>39000</v>
      </c>
      <c r="G8" s="2">
        <f>39000+L7</f>
        <v>39000</v>
      </c>
      <c r="H8" s="2">
        <v>3015</v>
      </c>
      <c r="I8" s="2">
        <v>7</v>
      </c>
    </row>
    <row r="9" spans="1:12" ht="15.75" thickBot="1" x14ac:dyDescent="0.3">
      <c r="A9" s="2" t="s">
        <v>15</v>
      </c>
      <c r="B9" s="2">
        <f>38000+L7</f>
        <v>38000</v>
      </c>
      <c r="C9" s="2">
        <f>39000+L7</f>
        <v>39000</v>
      </c>
      <c r="D9" s="2">
        <f>40000+L7</f>
        <v>40000</v>
      </c>
      <c r="E9" s="2">
        <f>44000+L7</f>
        <v>44000</v>
      </c>
      <c r="F9" s="2">
        <f>44000+L7</f>
        <v>44000</v>
      </c>
      <c r="G9" s="2">
        <f>44000+L7</f>
        <v>44000</v>
      </c>
      <c r="H9" s="2">
        <v>3670</v>
      </c>
      <c r="I9" s="2">
        <v>7</v>
      </c>
    </row>
    <row r="10" spans="1:12" ht="15.75" thickBot="1" x14ac:dyDescent="0.3">
      <c r="A10" s="2" t="s">
        <v>16</v>
      </c>
      <c r="B10" s="2">
        <f>65000+L7</f>
        <v>65000</v>
      </c>
      <c r="C10" s="2">
        <f>70000+L7</f>
        <v>70000</v>
      </c>
      <c r="D10" s="2">
        <f>75000+L7</f>
        <v>75000</v>
      </c>
      <c r="E10" s="2">
        <f>90000+L7</f>
        <v>90000</v>
      </c>
      <c r="F10" s="2">
        <f>90000+L7</f>
        <v>90000</v>
      </c>
      <c r="G10" s="2">
        <f>90000+L7</f>
        <v>90000</v>
      </c>
      <c r="H10" s="2">
        <v>2320</v>
      </c>
      <c r="I10" s="2">
        <v>10</v>
      </c>
    </row>
    <row r="11" spans="1:12" ht="15.75" thickBot="1" x14ac:dyDescent="0.3">
      <c r="A11" s="2" t="s">
        <v>17</v>
      </c>
      <c r="B11" s="2">
        <f>65000+L7</f>
        <v>65000</v>
      </c>
      <c r="C11" s="2">
        <f>70000+L7</f>
        <v>70000</v>
      </c>
      <c r="D11" s="2">
        <f>75000+L7</f>
        <v>75000</v>
      </c>
      <c r="E11" s="2">
        <f>90000+L7</f>
        <v>90000</v>
      </c>
      <c r="F11" s="2">
        <f>90000+L7</f>
        <v>90000</v>
      </c>
      <c r="G11" s="2">
        <f>90000+L7</f>
        <v>90000</v>
      </c>
      <c r="H11" s="2">
        <v>3116</v>
      </c>
      <c r="I11" s="2">
        <v>10</v>
      </c>
    </row>
    <row r="12" spans="1:12" ht="15.75" thickBot="1" x14ac:dyDescent="0.3">
      <c r="A12" s="2" t="s">
        <v>18</v>
      </c>
      <c r="B12" s="2">
        <f>38000+L7</f>
        <v>38000</v>
      </c>
      <c r="C12" s="2">
        <f>39000+L7</f>
        <v>39000</v>
      </c>
      <c r="D12" s="2">
        <f>40000+L7</f>
        <v>40000</v>
      </c>
      <c r="E12" s="2">
        <f>44000+L7</f>
        <v>44000</v>
      </c>
      <c r="F12" s="2">
        <f>44000+L7</f>
        <v>44000</v>
      </c>
      <c r="G12" s="2">
        <f>44000+L7</f>
        <v>44000</v>
      </c>
      <c r="H12" s="2">
        <v>4114</v>
      </c>
      <c r="I12" s="2">
        <v>8</v>
      </c>
    </row>
    <row r="13" spans="1:12" ht="15.75" thickBot="1" x14ac:dyDescent="0.3">
      <c r="A13" s="2" t="s">
        <v>19</v>
      </c>
      <c r="B13" s="2">
        <f>46000+L7</f>
        <v>46000</v>
      </c>
      <c r="C13" s="2">
        <f>47000+L7</f>
        <v>47000</v>
      </c>
      <c r="D13" s="2">
        <f>49000+L7</f>
        <v>49000</v>
      </c>
      <c r="E13" s="2">
        <f>55000+L7</f>
        <v>55000</v>
      </c>
      <c r="F13" s="2">
        <f>55000+L7</f>
        <v>55000</v>
      </c>
      <c r="G13" s="2">
        <f>55000+L7</f>
        <v>55000</v>
      </c>
      <c r="H13" s="2">
        <v>5000</v>
      </c>
      <c r="I13" s="2">
        <v>10</v>
      </c>
    </row>
    <row r="14" spans="1:12" ht="15.75" thickBot="1" x14ac:dyDescent="0.3">
      <c r="A14" s="2" t="s">
        <v>20</v>
      </c>
      <c r="B14" s="2">
        <f>46000+L7</f>
        <v>46000</v>
      </c>
      <c r="C14" s="2">
        <f>47000+L7</f>
        <v>47000</v>
      </c>
      <c r="D14" s="2">
        <f>49000+L7</f>
        <v>49000</v>
      </c>
      <c r="E14" s="2">
        <f>55000+L7</f>
        <v>55000</v>
      </c>
      <c r="F14" s="2">
        <f>55000+L7</f>
        <v>55000</v>
      </c>
      <c r="G14" s="2">
        <f>55000+L7</f>
        <v>55000</v>
      </c>
      <c r="H14" s="2">
        <v>5153</v>
      </c>
      <c r="I14" s="2">
        <v>10</v>
      </c>
    </row>
    <row r="15" spans="1:12" ht="15.75" thickBot="1" x14ac:dyDescent="0.3">
      <c r="A15" s="2" t="s">
        <v>21</v>
      </c>
      <c r="B15" s="2">
        <f>53000+L7</f>
        <v>53000</v>
      </c>
      <c r="C15" s="2">
        <f>54000+L7</f>
        <v>54000</v>
      </c>
      <c r="D15" s="2">
        <f>56000+L7</f>
        <v>56000</v>
      </c>
      <c r="E15" s="2">
        <f>65000+L7</f>
        <v>65000</v>
      </c>
      <c r="F15" s="2">
        <f>65000+L7</f>
        <v>65000</v>
      </c>
      <c r="G15" s="2">
        <f>65000+L7</f>
        <v>65000</v>
      </c>
      <c r="H15" s="2">
        <v>5315</v>
      </c>
      <c r="I15" s="2">
        <v>20</v>
      </c>
    </row>
    <row r="16" spans="1:12" ht="15.75" thickBot="1" x14ac:dyDescent="0.3">
      <c r="A16" s="2" t="s">
        <v>22</v>
      </c>
      <c r="B16" s="2">
        <f>53000+L7</f>
        <v>53000</v>
      </c>
      <c r="C16" s="2">
        <f>54000+L7</f>
        <v>54000</v>
      </c>
      <c r="D16" s="2">
        <f>56000+L7</f>
        <v>56000</v>
      </c>
      <c r="E16" s="2">
        <f>65000+L7</f>
        <v>65000</v>
      </c>
      <c r="F16" s="2">
        <f>65000+L7</f>
        <v>65000</v>
      </c>
      <c r="G16" s="2">
        <f>65000+L7</f>
        <v>65000</v>
      </c>
      <c r="H16" s="2">
        <v>5681</v>
      </c>
      <c r="I16" s="2">
        <v>30</v>
      </c>
    </row>
    <row r="17" spans="1:9" ht="15.75" thickBot="1" x14ac:dyDescent="0.3">
      <c r="A17" s="2" t="s">
        <v>23</v>
      </c>
      <c r="B17" s="2">
        <f>53000+L7</f>
        <v>53000</v>
      </c>
      <c r="C17" s="2">
        <f>54000+L7</f>
        <v>54000</v>
      </c>
      <c r="D17" s="2">
        <f>56000+L7</f>
        <v>56000</v>
      </c>
      <c r="E17" s="2">
        <f>65000+L7</f>
        <v>65000</v>
      </c>
      <c r="F17" s="2">
        <f>65000+L7</f>
        <v>65000</v>
      </c>
      <c r="G17" s="2">
        <f>65000+L7</f>
        <v>65000</v>
      </c>
      <c r="H17" s="2">
        <v>5937</v>
      </c>
      <c r="I17" s="2">
        <v>30</v>
      </c>
    </row>
    <row r="18" spans="1:9" ht="15.75" thickBot="1" x14ac:dyDescent="0.3">
      <c r="A18" s="2" t="s">
        <v>24</v>
      </c>
      <c r="B18" s="2">
        <f>53000+L7</f>
        <v>53000</v>
      </c>
      <c r="C18" s="2">
        <f>54000+L7</f>
        <v>54000</v>
      </c>
      <c r="D18" s="2">
        <f>56000+L7</f>
        <v>56000</v>
      </c>
      <c r="E18" s="2">
        <f>65000+L7</f>
        <v>65000</v>
      </c>
      <c r="F18" s="2">
        <f>65000+L7</f>
        <v>65000</v>
      </c>
      <c r="G18" s="2">
        <f>65000+L7</f>
        <v>65000</v>
      </c>
      <c r="H18" s="2">
        <v>5893</v>
      </c>
      <c r="I18" s="2">
        <v>30</v>
      </c>
    </row>
    <row r="19" spans="1:9" ht="15.75" thickBot="1" x14ac:dyDescent="0.3">
      <c r="A19" s="2" t="s">
        <v>25</v>
      </c>
      <c r="B19" s="2">
        <f>58000+L7</f>
        <v>58000</v>
      </c>
      <c r="C19" s="2">
        <f>59000+L7</f>
        <v>59000</v>
      </c>
      <c r="D19" s="2">
        <f>61000+L7</f>
        <v>61000</v>
      </c>
      <c r="E19" s="2">
        <f>70000+L7</f>
        <v>70000</v>
      </c>
      <c r="F19" s="2">
        <f>70000+L7</f>
        <v>70000</v>
      </c>
      <c r="G19" s="2">
        <f>70000+L7</f>
        <v>70000</v>
      </c>
      <c r="H19" s="2">
        <v>6582</v>
      </c>
      <c r="I19" s="2">
        <v>30</v>
      </c>
    </row>
    <row r="20" spans="1:9" ht="15.75" thickBot="1" x14ac:dyDescent="0.3">
      <c r="A20" s="2" t="s">
        <v>26</v>
      </c>
      <c r="B20" s="2">
        <f>60000+L7</f>
        <v>60000</v>
      </c>
      <c r="C20" s="2">
        <f>61000+L7</f>
        <v>61000</v>
      </c>
      <c r="D20" s="2">
        <f>63000+L7</f>
        <v>63000</v>
      </c>
      <c r="E20" s="2">
        <f>72000+L7</f>
        <v>72000</v>
      </c>
      <c r="F20" s="2">
        <f>72000+L7</f>
        <v>72000</v>
      </c>
      <c r="G20" s="2">
        <f>72000+L7</f>
        <v>72000</v>
      </c>
      <c r="H20" s="2">
        <v>8007</v>
      </c>
      <c r="I20" s="2">
        <v>35</v>
      </c>
    </row>
    <row r="21" spans="1:9" ht="15.75" thickBot="1" x14ac:dyDescent="0.3">
      <c r="A21" s="2" t="s">
        <v>27</v>
      </c>
      <c r="B21" s="2">
        <f>60000+L7</f>
        <v>60000</v>
      </c>
      <c r="C21" s="2">
        <f>61000+L7</f>
        <v>61000</v>
      </c>
      <c r="D21" s="2">
        <f>63000+L7</f>
        <v>63000</v>
      </c>
      <c r="E21" s="2">
        <f>72000+L7</f>
        <v>72000</v>
      </c>
      <c r="F21" s="2">
        <f>72000+L7</f>
        <v>72000</v>
      </c>
      <c r="G21" s="2">
        <f>72000+L7</f>
        <v>72000</v>
      </c>
      <c r="H21" s="2">
        <v>7579</v>
      </c>
      <c r="I21" s="2">
        <v>35</v>
      </c>
    </row>
    <row r="22" spans="1:9" ht="15.75" thickBot="1" x14ac:dyDescent="0.3">
      <c r="A22" s="2" t="s">
        <v>28</v>
      </c>
      <c r="B22" s="2">
        <f>60000+L7</f>
        <v>60000</v>
      </c>
      <c r="C22" s="2">
        <f>61000+L7</f>
        <v>61000</v>
      </c>
      <c r="D22" s="2">
        <f>63000+L7</f>
        <v>63000</v>
      </c>
      <c r="E22" s="2">
        <f>72000+L7</f>
        <v>72000</v>
      </c>
      <c r="F22" s="2">
        <f>72000+L7</f>
        <v>72000</v>
      </c>
      <c r="G22" s="2">
        <f>72000+L7</f>
        <v>72000</v>
      </c>
      <c r="H22" s="2">
        <v>7531</v>
      </c>
      <c r="I22" s="2">
        <v>35</v>
      </c>
    </row>
    <row r="23" spans="1:9" ht="15.75" thickBot="1" x14ac:dyDescent="0.3">
      <c r="A23" s="2" t="s">
        <v>29</v>
      </c>
      <c r="B23" s="2">
        <f>60000+L7</f>
        <v>60000</v>
      </c>
      <c r="C23" s="2">
        <f>61000+L7</f>
        <v>61000</v>
      </c>
      <c r="D23" s="2">
        <f>63000+L7</f>
        <v>63000</v>
      </c>
      <c r="E23" s="2">
        <f>72000+L7</f>
        <v>72000</v>
      </c>
      <c r="F23" s="2">
        <f>72000+L7</f>
        <v>72000</v>
      </c>
      <c r="G23" s="2">
        <f>72000+L7</f>
        <v>72000</v>
      </c>
      <c r="H23" s="2">
        <v>7317</v>
      </c>
      <c r="I23" s="2">
        <v>35</v>
      </c>
    </row>
    <row r="24" spans="1:9" ht="15.75" thickBot="1" x14ac:dyDescent="0.3">
      <c r="A24" s="2" t="s">
        <v>30</v>
      </c>
      <c r="B24" s="2">
        <f>60000+L7</f>
        <v>60000</v>
      </c>
      <c r="C24" s="2">
        <f>61000+L7</f>
        <v>61000</v>
      </c>
      <c r="D24" s="2">
        <f>63000+L7</f>
        <v>63000</v>
      </c>
      <c r="E24" s="2">
        <f>72000+L7</f>
        <v>72000</v>
      </c>
      <c r="F24" s="2">
        <f>72000+L7</f>
        <v>72000</v>
      </c>
      <c r="G24" s="2">
        <f>72000+L7</f>
        <v>72000</v>
      </c>
      <c r="H24" s="2">
        <v>7210</v>
      </c>
      <c r="I24" s="2">
        <v>35</v>
      </c>
    </row>
    <row r="25" spans="1:9" ht="15.75" thickBot="1" x14ac:dyDescent="0.3">
      <c r="A25" s="2" t="s">
        <v>31</v>
      </c>
      <c r="B25" s="2">
        <f>63000+L7</f>
        <v>63000</v>
      </c>
      <c r="C25" s="2">
        <f>64000+L7</f>
        <v>64000</v>
      </c>
      <c r="D25" s="2">
        <f>66000+L7</f>
        <v>66000</v>
      </c>
      <c r="E25" s="2">
        <f>75000+L7</f>
        <v>75000</v>
      </c>
      <c r="F25" s="2">
        <f>75000+L7</f>
        <v>75000</v>
      </c>
      <c r="G25" s="2">
        <f>75000+L7</f>
        <v>75000</v>
      </c>
      <c r="H25" s="2">
        <v>7893</v>
      </c>
      <c r="I25" s="2">
        <v>45</v>
      </c>
    </row>
    <row r="26" spans="1:9" ht="15.75" thickBot="1" x14ac:dyDescent="0.3">
      <c r="A26" s="2" t="s">
        <v>32</v>
      </c>
      <c r="B26" s="2">
        <f>63000+L7</f>
        <v>63000</v>
      </c>
      <c r="C26" s="2">
        <f>64000+L7</f>
        <v>64000</v>
      </c>
      <c r="D26" s="2">
        <f>66000+L7</f>
        <v>66000</v>
      </c>
      <c r="E26" s="2">
        <f>75000+L7</f>
        <v>75000</v>
      </c>
      <c r="F26" s="2">
        <f>75000+L7</f>
        <v>75000</v>
      </c>
      <c r="G26" s="2">
        <f>75000+L7</f>
        <v>75000</v>
      </c>
      <c r="H26" s="2">
        <v>8300</v>
      </c>
      <c r="I26" s="2">
        <v>45</v>
      </c>
    </row>
    <row r="27" spans="1:9" ht="15.75" thickBot="1" x14ac:dyDescent="0.3">
      <c r="A27" s="2" t="s">
        <v>33</v>
      </c>
      <c r="B27" s="2">
        <f>63000+L7</f>
        <v>63000</v>
      </c>
      <c r="C27" s="2">
        <f>64000+L7</f>
        <v>64000</v>
      </c>
      <c r="D27" s="2">
        <f>66000+L7</f>
        <v>66000</v>
      </c>
      <c r="E27" s="2">
        <f>75000+L7</f>
        <v>75000</v>
      </c>
      <c r="F27" s="2">
        <f>75000+L7</f>
        <v>75000</v>
      </c>
      <c r="G27" s="2">
        <f>75000+L7</f>
        <v>75000</v>
      </c>
      <c r="H27" s="2">
        <v>8457</v>
      </c>
      <c r="I27" s="2">
        <v>45</v>
      </c>
    </row>
    <row r="28" spans="1:9" ht="15.75" thickBot="1" x14ac:dyDescent="0.3">
      <c r="A28" s="2" t="s">
        <v>34</v>
      </c>
      <c r="B28" s="2">
        <f>67000+L7</f>
        <v>67000</v>
      </c>
      <c r="C28" s="2">
        <f>68000+L7</f>
        <v>68000</v>
      </c>
      <c r="D28" s="2">
        <f>71000+L7</f>
        <v>71000</v>
      </c>
      <c r="E28" s="2">
        <f>81000+L7</f>
        <v>81000</v>
      </c>
      <c r="F28" s="2">
        <f>81000+L7</f>
        <v>81000</v>
      </c>
      <c r="G28" s="2">
        <f>81000+L7</f>
        <v>81000</v>
      </c>
      <c r="H28" s="2">
        <v>8547</v>
      </c>
      <c r="I28" s="2">
        <v>45</v>
      </c>
    </row>
    <row r="29" spans="1:9" ht="15.75" thickBot="1" x14ac:dyDescent="0.3">
      <c r="A29" s="2" t="s">
        <v>35</v>
      </c>
      <c r="B29" s="2">
        <f>67000+L7</f>
        <v>67000</v>
      </c>
      <c r="C29" s="2">
        <f>68000+L7</f>
        <v>68000</v>
      </c>
      <c r="D29" s="2">
        <f>71000+L7</f>
        <v>71000</v>
      </c>
      <c r="E29" s="2">
        <f>81000+L7</f>
        <v>81000</v>
      </c>
      <c r="F29" s="2">
        <f>81000+L7</f>
        <v>81000</v>
      </c>
      <c r="G29" s="2">
        <f>81000+L7</f>
        <v>81000</v>
      </c>
      <c r="H29" s="2">
        <v>8100</v>
      </c>
      <c r="I29" s="2">
        <v>45</v>
      </c>
    </row>
    <row r="30" spans="1:9" ht="15.75" thickBot="1" x14ac:dyDescent="0.3">
      <c r="A30" s="2" t="s">
        <v>36</v>
      </c>
      <c r="B30" s="2">
        <f>67000+L7</f>
        <v>67000</v>
      </c>
      <c r="C30" s="2">
        <f>68000+L7</f>
        <v>68000</v>
      </c>
      <c r="D30" s="2">
        <f>71000+L7</f>
        <v>71000</v>
      </c>
      <c r="E30" s="2">
        <f>81000+L7</f>
        <v>81000</v>
      </c>
      <c r="F30" s="2">
        <f>81000+L7</f>
        <v>81000</v>
      </c>
      <c r="G30" s="2">
        <f>81000+L7</f>
        <v>81000</v>
      </c>
      <c r="H30" s="2">
        <v>8827</v>
      </c>
      <c r="I30" s="2">
        <v>45</v>
      </c>
    </row>
    <row r="31" spans="1:9" ht="15.75" thickBot="1" x14ac:dyDescent="0.3">
      <c r="A31" s="2" t="s">
        <v>37</v>
      </c>
      <c r="B31" s="2">
        <f>67000+L7</f>
        <v>67000</v>
      </c>
      <c r="C31" s="2">
        <f>68000+L7</f>
        <v>68000</v>
      </c>
      <c r="D31" s="2">
        <f>71000+L7</f>
        <v>71000</v>
      </c>
      <c r="E31" s="2">
        <f>81000+L7</f>
        <v>81000</v>
      </c>
      <c r="F31" s="2">
        <f>81000+L7</f>
        <v>81000</v>
      </c>
      <c r="G31" s="2">
        <f>81000+L7</f>
        <v>81000</v>
      </c>
      <c r="H31" s="2">
        <v>8450</v>
      </c>
      <c r="I31" s="2">
        <v>45</v>
      </c>
    </row>
    <row r="32" spans="1:9" ht="15.75" thickBot="1" x14ac:dyDescent="0.3">
      <c r="A32" s="2" t="s">
        <v>38</v>
      </c>
      <c r="B32" s="2">
        <f>67000+L7</f>
        <v>67000</v>
      </c>
      <c r="C32" s="2">
        <f>68000+L7</f>
        <v>68000</v>
      </c>
      <c r="D32" s="2">
        <f>71000+L7</f>
        <v>71000</v>
      </c>
      <c r="E32" s="2">
        <f>81000+L7</f>
        <v>81000</v>
      </c>
      <c r="F32" s="2">
        <f>81000+L7</f>
        <v>81000</v>
      </c>
      <c r="G32" s="2">
        <f>81000+L7</f>
        <v>81000</v>
      </c>
      <c r="H32" s="2">
        <v>9100</v>
      </c>
      <c r="I32" s="2">
        <v>45</v>
      </c>
    </row>
    <row r="33" spans="1:9" ht="15.75" thickBot="1" x14ac:dyDescent="0.3">
      <c r="A33" s="2" t="s">
        <v>39</v>
      </c>
      <c r="B33" s="2">
        <f>67000+L7</f>
        <v>67000</v>
      </c>
      <c r="C33" s="2">
        <f>68000+L7</f>
        <v>68000</v>
      </c>
      <c r="D33" s="2">
        <f>71000+L7</f>
        <v>71000</v>
      </c>
      <c r="E33" s="2">
        <f>81000+L7</f>
        <v>81000</v>
      </c>
      <c r="F33" s="2">
        <f>81000+L7</f>
        <v>81000</v>
      </c>
      <c r="G33" s="2">
        <f>81000+L7</f>
        <v>81000</v>
      </c>
      <c r="H33" s="2">
        <v>8743</v>
      </c>
      <c r="I33" s="2">
        <v>45</v>
      </c>
    </row>
    <row r="34" spans="1:9" ht="15.75" thickBot="1" x14ac:dyDescent="0.3">
      <c r="A34" s="2" t="s">
        <v>40</v>
      </c>
      <c r="B34" s="2">
        <f>74000+L7</f>
        <v>74000</v>
      </c>
      <c r="C34" s="2">
        <f>75000+L7</f>
        <v>75000</v>
      </c>
      <c r="D34" s="2">
        <f>77000+L7</f>
        <v>77000</v>
      </c>
      <c r="E34" s="2">
        <f>86000+L7</f>
        <v>86000</v>
      </c>
      <c r="F34" s="2">
        <f>86000+L7</f>
        <v>86000</v>
      </c>
      <c r="G34" s="2">
        <f>86000+L7</f>
        <v>86000</v>
      </c>
      <c r="H34" s="2">
        <v>9722</v>
      </c>
      <c r="I34" s="2">
        <v>45</v>
      </c>
    </row>
    <row r="35" spans="1:9" ht="15.75" thickBot="1" x14ac:dyDescent="0.3">
      <c r="A35" s="2" t="s">
        <v>41</v>
      </c>
      <c r="B35" s="2">
        <f>74000+L7</f>
        <v>74000</v>
      </c>
      <c r="C35" s="2">
        <f>75000+L7</f>
        <v>75000</v>
      </c>
      <c r="D35" s="2">
        <f>77000+L7</f>
        <v>77000</v>
      </c>
      <c r="E35" s="2">
        <f>86000+L7</f>
        <v>86000</v>
      </c>
      <c r="F35" s="2">
        <f>86000+L7</f>
        <v>86000</v>
      </c>
      <c r="G35" s="2">
        <f>86000+L7</f>
        <v>86000</v>
      </c>
      <c r="H35" s="2">
        <v>9327</v>
      </c>
      <c r="I35" s="2">
        <v>45</v>
      </c>
    </row>
    <row r="36" spans="1:9" ht="15.75" thickBot="1" x14ac:dyDescent="0.3">
      <c r="A36" s="2" t="s">
        <v>42</v>
      </c>
      <c r="B36" s="2">
        <v>74000</v>
      </c>
      <c r="C36" s="2">
        <f>75000+L7</f>
        <v>75000</v>
      </c>
      <c r="D36" s="2">
        <f>77000+L7</f>
        <v>77000</v>
      </c>
      <c r="E36" s="2">
        <f>86000+L7</f>
        <v>86000</v>
      </c>
      <c r="F36" s="2">
        <f>86000+L7</f>
        <v>86000</v>
      </c>
      <c r="G36" s="2">
        <f>86000+L7</f>
        <v>86000</v>
      </c>
      <c r="H36" s="2">
        <v>8655</v>
      </c>
      <c r="I36" s="2">
        <v>45</v>
      </c>
    </row>
    <row r="37" spans="1:9" ht="15.75" thickBot="1" x14ac:dyDescent="0.3">
      <c r="A37" s="2" t="s">
        <v>43</v>
      </c>
      <c r="B37" s="2">
        <f>74000+L7</f>
        <v>74000</v>
      </c>
      <c r="C37" s="2">
        <f>75000+L7</f>
        <v>75000</v>
      </c>
      <c r="D37" s="2">
        <f>77000+L7</f>
        <v>77000</v>
      </c>
      <c r="E37" s="2">
        <f>86000+L7</f>
        <v>86000</v>
      </c>
      <c r="F37" s="2">
        <f>86000+L7</f>
        <v>86000</v>
      </c>
      <c r="G37" s="2">
        <f>86000+L7</f>
        <v>86000</v>
      </c>
      <c r="H37" s="2">
        <v>9273</v>
      </c>
      <c r="I37" s="2">
        <v>45</v>
      </c>
    </row>
    <row r="38" spans="1:9" ht="15.75" thickBot="1" x14ac:dyDescent="0.3">
      <c r="A38" s="2" t="s">
        <v>44</v>
      </c>
      <c r="B38" s="2">
        <f>74000+L7</f>
        <v>74000</v>
      </c>
      <c r="C38" s="2">
        <f>75000+L7</f>
        <v>75000</v>
      </c>
      <c r="D38" s="2">
        <f>77000+L7</f>
        <v>77000</v>
      </c>
      <c r="E38" s="2">
        <f>86000+L7</f>
        <v>86000</v>
      </c>
      <c r="F38" s="2">
        <f>86000+L7</f>
        <v>86000</v>
      </c>
      <c r="G38" s="2">
        <f>86000+L7</f>
        <v>86000</v>
      </c>
      <c r="H38" s="2">
        <v>9743</v>
      </c>
      <c r="I38" s="2">
        <v>45</v>
      </c>
    </row>
    <row r="39" spans="1:9" ht="15.75" thickBot="1" x14ac:dyDescent="0.3">
      <c r="A39" s="2" t="s">
        <v>45</v>
      </c>
      <c r="B39" s="2">
        <f>74000+L7</f>
        <v>74000</v>
      </c>
      <c r="C39" s="2">
        <f>75000+L7</f>
        <v>75000</v>
      </c>
      <c r="D39" s="2">
        <f>77000+L7</f>
        <v>77000</v>
      </c>
      <c r="E39" s="2">
        <f>86000+L7</f>
        <v>86000</v>
      </c>
      <c r="F39" s="2">
        <f>86000+L7</f>
        <v>86000</v>
      </c>
      <c r="G39" s="2">
        <f>86000+L7</f>
        <v>86000</v>
      </c>
      <c r="H39" s="2">
        <v>10016</v>
      </c>
      <c r="I39" s="2">
        <v>45</v>
      </c>
    </row>
    <row r="40" spans="1:9" ht="15.75" thickBot="1" x14ac:dyDescent="0.3">
      <c r="A40" s="2" t="s">
        <v>46</v>
      </c>
      <c r="B40" s="2">
        <f>70000+L7</f>
        <v>70000</v>
      </c>
      <c r="C40" s="2">
        <f>70000+L7</f>
        <v>70000</v>
      </c>
      <c r="D40" s="2">
        <f>75000+L7</f>
        <v>75000</v>
      </c>
      <c r="E40" s="2">
        <f>90000+L7</f>
        <v>90000</v>
      </c>
      <c r="F40" s="2">
        <f>90000+L7</f>
        <v>90000</v>
      </c>
      <c r="G40" s="2">
        <f>90000+L7</f>
        <v>90000</v>
      </c>
      <c r="H40" s="2"/>
      <c r="I40" s="2">
        <v>12</v>
      </c>
    </row>
    <row r="41" spans="1:9" ht="15.75" thickBot="1" x14ac:dyDescent="0.3">
      <c r="A41" s="2" t="s">
        <v>47</v>
      </c>
      <c r="B41" s="2">
        <f>85000+L7</f>
        <v>85000</v>
      </c>
      <c r="C41" s="2">
        <f>85000+L7</f>
        <v>85000</v>
      </c>
      <c r="D41" s="2">
        <f>90000+L7</f>
        <v>90000</v>
      </c>
      <c r="E41" s="2">
        <f>115000+L7</f>
        <v>115000</v>
      </c>
      <c r="F41" s="2">
        <f>115000+L7</f>
        <v>115000</v>
      </c>
      <c r="G41" s="2">
        <f>115000+L7</f>
        <v>115000</v>
      </c>
      <c r="H41" s="2"/>
      <c r="I41" s="2">
        <v>14</v>
      </c>
    </row>
    <row r="42" spans="1:9" ht="15.75" thickBot="1" x14ac:dyDescent="0.3">
      <c r="A42" s="2" t="s">
        <v>48</v>
      </c>
      <c r="B42" s="2">
        <f>90000+L7</f>
        <v>90000</v>
      </c>
      <c r="C42" s="2">
        <f>90000+L7</f>
        <v>90000</v>
      </c>
      <c r="D42" s="2">
        <f>10000+L7</f>
        <v>10000</v>
      </c>
      <c r="E42" s="2">
        <f>130000+L7</f>
        <v>130000</v>
      </c>
      <c r="F42" s="2">
        <f>130000+L7</f>
        <v>130000</v>
      </c>
      <c r="G42" s="2">
        <f>130000+L7</f>
        <v>130000</v>
      </c>
      <c r="H42" s="2"/>
      <c r="I42" s="2">
        <v>15</v>
      </c>
    </row>
  </sheetData>
  <mergeCells count="1">
    <mergeCell ref="A1:I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Аукционист1</dc:creator>
  <cp:lastModifiedBy>Аукционист1</cp:lastModifiedBy>
  <dcterms:created xsi:type="dcterms:W3CDTF">2015-06-05T18:17:20Z</dcterms:created>
  <dcterms:modified xsi:type="dcterms:W3CDTF">2021-09-21T05:27:34Z</dcterms:modified>
</cp:coreProperties>
</file>